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K\1. BOUWINFRA BOL 4\3. Lesmateriaal theorievakken\Bedrijfskunde\Projectwijzer 11 niveau C\"/>
    </mc:Choice>
  </mc:AlternateContent>
  <bookViews>
    <workbookView xWindow="480" yWindow="75" windowWidth="14355" windowHeight="768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P22" i="1" l="1"/>
  <c r="P23" i="1"/>
  <c r="P24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7" i="1"/>
  <c r="B31" i="1"/>
  <c r="B30" i="1"/>
  <c r="B29" i="1"/>
  <c r="C14" i="1"/>
  <c r="C10" i="1"/>
  <c r="J7" i="1" l="1"/>
  <c r="F24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M8" i="1"/>
  <c r="O8" i="1" s="1"/>
  <c r="M9" i="1"/>
  <c r="O9" i="1" s="1"/>
  <c r="M10" i="1"/>
  <c r="O10" i="1" s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 s="1"/>
  <c r="M17" i="1"/>
  <c r="O17" i="1" s="1"/>
  <c r="M18" i="1"/>
  <c r="O18" i="1" s="1"/>
  <c r="M19" i="1"/>
  <c r="O19" i="1" s="1"/>
  <c r="M20" i="1"/>
  <c r="O20" i="1" s="1"/>
  <c r="M21" i="1"/>
  <c r="O21" i="1" s="1"/>
  <c r="M22" i="1"/>
  <c r="O22" i="1" s="1"/>
  <c r="M23" i="1"/>
  <c r="O23" i="1" s="1"/>
  <c r="M24" i="1"/>
  <c r="O24" i="1" s="1"/>
  <c r="M7" i="1"/>
  <c r="O7" i="1" s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7" i="1"/>
  <c r="H7" i="1"/>
  <c r="N7" i="1" s="1"/>
  <c r="F7" i="1"/>
  <c r="O25" i="1" l="1"/>
  <c r="I25" i="1"/>
  <c r="I27" i="1" s="1"/>
  <c r="O26" i="1" l="1"/>
  <c r="O27" i="1"/>
  <c r="I26" i="1"/>
  <c r="I28" i="1" s="1"/>
  <c r="I29" i="1" l="1"/>
  <c r="I30" i="1" s="1"/>
  <c r="O28" i="1"/>
  <c r="O29" i="1" s="1"/>
  <c r="O30" i="1" l="1"/>
  <c r="O31" i="1" s="1"/>
</calcChain>
</file>

<file path=xl/sharedStrings.xml><?xml version="1.0" encoding="utf-8"?>
<sst xmlns="http://schemas.openxmlformats.org/spreadsheetml/2006/main" count="73" uniqueCount="50">
  <si>
    <t>nummer</t>
  </si>
  <si>
    <t>omschrijving</t>
  </si>
  <si>
    <t>eenheid</t>
  </si>
  <si>
    <t>m³</t>
  </si>
  <si>
    <t>prijs per</t>
  </si>
  <si>
    <t>hoeveelheid</t>
  </si>
  <si>
    <t>resultaat</t>
  </si>
  <si>
    <t>verplichting</t>
  </si>
  <si>
    <t>inschrijf</t>
  </si>
  <si>
    <t>bedrag</t>
  </si>
  <si>
    <t>gereed</t>
  </si>
  <si>
    <t>verwerkt</t>
  </si>
  <si>
    <t xml:space="preserve">in 1e </t>
  </si>
  <si>
    <t>termijn</t>
  </si>
  <si>
    <t>een</t>
  </si>
  <si>
    <t>heid</t>
  </si>
  <si>
    <t>waarde</t>
  </si>
  <si>
    <t>werk</t>
  </si>
  <si>
    <t>in  %</t>
  </si>
  <si>
    <t>Algemene kosten / Winst / Risico</t>
  </si>
  <si>
    <t>Uitvoeringskosten</t>
  </si>
  <si>
    <t>subtotaal directe kosten</t>
  </si>
  <si>
    <t>Subtotaal exclusief btw</t>
  </si>
  <si>
    <t>BTW</t>
  </si>
  <si>
    <t>Te declareren bedrag incl BTW</t>
  </si>
  <si>
    <t xml:space="preserve">Voorbeeld termijnberekening </t>
  </si>
  <si>
    <t>op basis van waarde gereedgekomen productie</t>
  </si>
  <si>
    <t>1e termijn</t>
  </si>
  <si>
    <t>eerdere</t>
  </si>
  <si>
    <t>termijnen</t>
  </si>
  <si>
    <t>2e termijn</t>
  </si>
  <si>
    <t>deze</t>
  </si>
  <si>
    <t>t/m deze</t>
  </si>
  <si>
    <t>eerder gedeclareerd</t>
  </si>
  <si>
    <t>waarde gereed t/m deze termijn</t>
  </si>
  <si>
    <t>bestek</t>
  </si>
  <si>
    <t>post</t>
  </si>
  <si>
    <t>een-</t>
  </si>
  <si>
    <t>grond ontgraven uit bouwput</t>
  </si>
  <si>
    <t>heipalen</t>
  </si>
  <si>
    <t>grond aanvullen</t>
  </si>
  <si>
    <t>VD vloer kanaalplaat</t>
  </si>
  <si>
    <t>BG vloer  kanaalplaats geisoleerd</t>
  </si>
  <si>
    <t>Afstorten kanaalplaatvloeren</t>
  </si>
  <si>
    <t>st</t>
  </si>
  <si>
    <t>beton funderingstrook</t>
  </si>
  <si>
    <t>m</t>
  </si>
  <si>
    <t>m²</t>
  </si>
  <si>
    <t>dragende binnenmuren KZS</t>
  </si>
  <si>
    <t>begroting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</si>
</sst>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44" fontId="0" fillId="0" borderId="0" xfId="1" applyFont="1"/>
    <xf numFmtId="0" fontId="0" fillId="0" borderId="1" xfId="0" applyBorder="1" applyAlignment="1">
      <alignment horizontal="left"/>
    </xf>
    <xf numFmtId="0" fontId="0" fillId="0" borderId="1" xfId="0" applyBorder="1"/>
    <xf numFmtId="44" fontId="0" fillId="0" borderId="1" xfId="1" applyFont="1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 applyAlignment="1">
      <alignment horizontal="left"/>
    </xf>
    <xf numFmtId="0" fontId="0" fillId="2" borderId="3" xfId="0" applyFill="1" applyBorder="1"/>
    <xf numFmtId="0" fontId="0" fillId="2" borderId="4" xfId="0" applyFill="1" applyBorder="1" applyAlignment="1">
      <alignment horizontal="left"/>
    </xf>
    <xf numFmtId="0" fontId="0" fillId="2" borderId="4" xfId="0" applyFill="1" applyBorder="1"/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2" applyNumberFormat="1" applyFont="1"/>
    <xf numFmtId="44" fontId="0" fillId="2" borderId="2" xfId="1" applyFont="1" applyFill="1" applyBorder="1" applyAlignment="1">
      <alignment horizontal="center"/>
    </xf>
    <xf numFmtId="44" fontId="0" fillId="2" borderId="3" xfId="1" applyFont="1" applyFill="1" applyBorder="1" applyAlignment="1">
      <alignment horizontal="center"/>
    </xf>
    <xf numFmtId="44" fontId="0" fillId="2" borderId="4" xfId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2" applyFont="1" applyAlignment="1">
      <alignment horizontal="center" vertical="center"/>
    </xf>
    <xf numFmtId="9" fontId="0" fillId="0" borderId="0" xfId="2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44" fontId="2" fillId="2" borderId="1" xfId="1" applyFont="1" applyFill="1" applyBorder="1"/>
    <xf numFmtId="2" fontId="2" fillId="0" borderId="0" xfId="2" applyNumberFormat="1" applyFont="1" applyFill="1"/>
    <xf numFmtId="0" fontId="2" fillId="0" borderId="0" xfId="0" applyFont="1" applyFill="1" applyAlignment="1">
      <alignment horizontal="center"/>
    </xf>
    <xf numFmtId="44" fontId="2" fillId="0" borderId="1" xfId="1" applyFont="1" applyFill="1" applyBorder="1"/>
    <xf numFmtId="44" fontId="3" fillId="2" borderId="1" xfId="1" applyFont="1" applyFill="1" applyBorder="1"/>
    <xf numFmtId="2" fontId="0" fillId="3" borderId="0" xfId="2" applyNumberFormat="1" applyFont="1" applyFill="1"/>
    <xf numFmtId="9" fontId="0" fillId="0" borderId="0" xfId="2" applyFont="1"/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2" fillId="2" borderId="6" xfId="0" applyFont="1" applyFill="1" applyBorder="1" applyAlignment="1"/>
    <xf numFmtId="0" fontId="2" fillId="2" borderId="5" xfId="0" applyFont="1" applyFill="1" applyBorder="1" applyAlignment="1"/>
    <xf numFmtId="0" fontId="2" fillId="2" borderId="7" xfId="0" applyFont="1" applyFill="1" applyBorder="1" applyAlignment="1"/>
    <xf numFmtId="0" fontId="0" fillId="0" borderId="6" xfId="0" applyBorder="1" applyAlignment="1"/>
    <xf numFmtId="0" fontId="0" fillId="0" borderId="5" xfId="0" applyBorder="1" applyAlignment="1"/>
    <xf numFmtId="0" fontId="0" fillId="0" borderId="7" xfId="0" applyBorder="1" applyAlignment="1"/>
    <xf numFmtId="0" fontId="2" fillId="2" borderId="1" xfId="0" applyFont="1" applyFill="1" applyBorder="1" applyAlignment="1"/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center"/>
    </xf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Normal="10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P15" sqref="P15"/>
    </sheetView>
  </sheetViews>
  <sheetFormatPr defaultRowHeight="15" outlineLevelCol="1" x14ac:dyDescent="0.25"/>
  <cols>
    <col min="1" max="1" width="8.5703125" style="1" bestFit="1" customWidth="1"/>
    <col min="2" max="2" width="31.42578125" customWidth="1"/>
    <col min="3" max="3" width="12.7109375" customWidth="1"/>
    <col min="4" max="4" width="5.140625" style="13" bestFit="1" customWidth="1"/>
    <col min="5" max="5" width="10.42578125" bestFit="1" customWidth="1"/>
    <col min="6" max="6" width="13.140625" customWidth="1"/>
    <col min="7" max="7" width="12.28515625" customWidth="1" outlineLevel="1"/>
    <col min="8" max="8" width="6" style="13" customWidth="1" outlineLevel="1"/>
    <col min="9" max="9" width="16.140625" style="2" customWidth="1" outlineLevel="1"/>
    <col min="10" max="10" width="9.140625" style="24"/>
    <col min="11" max="11" width="9.140625" style="24" customWidth="1" outlineLevel="1"/>
    <col min="12" max="12" width="8.85546875" customWidth="1" outlineLevel="1"/>
    <col min="13" max="13" width="10.5703125" customWidth="1" outlineLevel="1"/>
    <col min="14" max="14" width="4.85546875" style="13" customWidth="1" outlineLevel="1"/>
    <col min="15" max="15" width="16.140625" style="2" customWidth="1" outlineLevel="1"/>
    <col min="16" max="16" width="9.140625" style="24"/>
  </cols>
  <sheetData>
    <row r="1" spans="1:16" x14ac:dyDescent="0.25">
      <c r="B1" t="s">
        <v>25</v>
      </c>
      <c r="C1" t="s">
        <v>26</v>
      </c>
    </row>
    <row r="2" spans="1:16" x14ac:dyDescent="0.25">
      <c r="J2" s="24" t="s">
        <v>27</v>
      </c>
      <c r="P2" s="24" t="s">
        <v>30</v>
      </c>
    </row>
    <row r="3" spans="1:16" x14ac:dyDescent="0.25">
      <c r="A3" s="6" t="s">
        <v>35</v>
      </c>
      <c r="B3" s="7" t="s">
        <v>1</v>
      </c>
      <c r="C3" s="14" t="s">
        <v>5</v>
      </c>
      <c r="D3" s="14" t="s">
        <v>37</v>
      </c>
      <c r="E3" s="14" t="s">
        <v>4</v>
      </c>
      <c r="F3" s="14" t="s">
        <v>9</v>
      </c>
      <c r="G3" s="14" t="s">
        <v>11</v>
      </c>
      <c r="H3" s="14" t="s">
        <v>14</v>
      </c>
      <c r="I3" s="18" t="s">
        <v>16</v>
      </c>
      <c r="J3" s="21" t="s">
        <v>10</v>
      </c>
      <c r="K3" s="21" t="s">
        <v>11</v>
      </c>
      <c r="L3" s="14" t="s">
        <v>11</v>
      </c>
      <c r="M3" s="14" t="s">
        <v>11</v>
      </c>
      <c r="N3" s="14" t="s">
        <v>14</v>
      </c>
      <c r="O3" s="18" t="s">
        <v>16</v>
      </c>
      <c r="P3" s="21" t="s">
        <v>10</v>
      </c>
    </row>
    <row r="4" spans="1:16" x14ac:dyDescent="0.25">
      <c r="A4" s="8" t="s">
        <v>36</v>
      </c>
      <c r="B4" s="9"/>
      <c r="C4" s="12" t="s">
        <v>6</v>
      </c>
      <c r="D4" s="12" t="s">
        <v>15</v>
      </c>
      <c r="E4" s="12" t="s">
        <v>2</v>
      </c>
      <c r="F4" s="12" t="s">
        <v>8</v>
      </c>
      <c r="G4" s="12" t="s">
        <v>12</v>
      </c>
      <c r="H4" s="12" t="s">
        <v>15</v>
      </c>
      <c r="I4" s="19" t="s">
        <v>10</v>
      </c>
      <c r="J4" s="22" t="s">
        <v>18</v>
      </c>
      <c r="K4" s="22" t="s">
        <v>28</v>
      </c>
      <c r="L4" s="12" t="s">
        <v>31</v>
      </c>
      <c r="M4" s="12" t="s">
        <v>32</v>
      </c>
      <c r="N4" s="12" t="s">
        <v>15</v>
      </c>
      <c r="O4" s="19" t="s">
        <v>10</v>
      </c>
      <c r="P4" s="22" t="s">
        <v>18</v>
      </c>
    </row>
    <row r="5" spans="1:16" x14ac:dyDescent="0.25">
      <c r="A5" s="10" t="s">
        <v>0</v>
      </c>
      <c r="B5" s="11"/>
      <c r="C5" s="15" t="s">
        <v>7</v>
      </c>
      <c r="D5" s="15"/>
      <c r="E5" s="15"/>
      <c r="F5" s="15" t="s">
        <v>49</v>
      </c>
      <c r="G5" s="15" t="s">
        <v>13</v>
      </c>
      <c r="H5" s="15"/>
      <c r="I5" s="20" t="s">
        <v>17</v>
      </c>
      <c r="J5" s="23"/>
      <c r="K5" s="23" t="s">
        <v>29</v>
      </c>
      <c r="L5" s="15" t="s">
        <v>13</v>
      </c>
      <c r="M5" s="15" t="s">
        <v>13</v>
      </c>
      <c r="N5" s="15"/>
      <c r="O5" s="20" t="s">
        <v>17</v>
      </c>
      <c r="P5" s="23"/>
    </row>
    <row r="6" spans="1:16" x14ac:dyDescent="0.25">
      <c r="A6" s="3"/>
      <c r="B6" s="4"/>
      <c r="C6" s="4"/>
      <c r="D6" s="16"/>
      <c r="E6" s="4"/>
      <c r="F6" s="4"/>
    </row>
    <row r="7" spans="1:16" x14ac:dyDescent="0.25">
      <c r="A7" s="3">
        <v>101010</v>
      </c>
      <c r="B7" s="4" t="s">
        <v>38</v>
      </c>
      <c r="C7" s="4">
        <v>850</v>
      </c>
      <c r="D7" s="16" t="s">
        <v>3</v>
      </c>
      <c r="E7" s="5">
        <v>2.25</v>
      </c>
      <c r="F7" s="5">
        <f>(C7*E7)</f>
        <v>1912.5</v>
      </c>
      <c r="G7" s="34">
        <v>850</v>
      </c>
      <c r="H7" s="13" t="str">
        <f>(D7)</f>
        <v>m³</v>
      </c>
      <c r="I7" s="2">
        <f>(E7*G7)</f>
        <v>1912.5</v>
      </c>
      <c r="J7" s="25">
        <f>(G7/C7)</f>
        <v>1</v>
      </c>
      <c r="K7" s="17">
        <f>(G7)</f>
        <v>850</v>
      </c>
      <c r="L7" s="34"/>
      <c r="M7" s="17">
        <f>(L7+G7)</f>
        <v>850</v>
      </c>
      <c r="N7" s="13" t="str">
        <f>(H7)</f>
        <v>m³</v>
      </c>
      <c r="O7" s="2">
        <f>(M7*E7)</f>
        <v>1912.5</v>
      </c>
      <c r="P7" s="25">
        <f>(M7/C7)</f>
        <v>1</v>
      </c>
    </row>
    <row r="8" spans="1:16" x14ac:dyDescent="0.25">
      <c r="A8" s="3"/>
      <c r="B8" s="4" t="s">
        <v>39</v>
      </c>
      <c r="C8" s="4">
        <v>16</v>
      </c>
      <c r="D8" s="16" t="s">
        <v>44</v>
      </c>
      <c r="E8" s="5">
        <v>1250</v>
      </c>
      <c r="F8" s="5">
        <f t="shared" ref="F8:F24" si="0">(C8*E8)</f>
        <v>20000</v>
      </c>
      <c r="G8" s="34">
        <v>16</v>
      </c>
      <c r="I8" s="2">
        <f t="shared" ref="I8:I24" si="1">(E8*G8)</f>
        <v>20000</v>
      </c>
      <c r="J8" s="25">
        <f t="shared" ref="J8:J24" si="2">(G8/C8)</f>
        <v>1</v>
      </c>
      <c r="K8" s="17">
        <f t="shared" ref="K8:K24" si="3">(G8)</f>
        <v>16</v>
      </c>
      <c r="L8" s="34"/>
      <c r="M8" s="17">
        <f t="shared" ref="M8:M24" si="4">(L8+G8)</f>
        <v>16</v>
      </c>
      <c r="O8" s="2">
        <f t="shared" ref="O8:O24" si="5">(M8*E8)</f>
        <v>20000</v>
      </c>
      <c r="P8" s="25">
        <f t="shared" ref="P8:P24" si="6">(M8/C8)</f>
        <v>1</v>
      </c>
    </row>
    <row r="9" spans="1:16" x14ac:dyDescent="0.25">
      <c r="A9" s="3"/>
      <c r="B9" s="4" t="s">
        <v>45</v>
      </c>
      <c r="C9" s="4">
        <v>160</v>
      </c>
      <c r="D9" s="16" t="s">
        <v>46</v>
      </c>
      <c r="E9" s="5">
        <v>120</v>
      </c>
      <c r="F9" s="5">
        <f t="shared" si="0"/>
        <v>19200</v>
      </c>
      <c r="G9" s="34">
        <v>40</v>
      </c>
      <c r="I9" s="2">
        <f t="shared" si="1"/>
        <v>4800</v>
      </c>
      <c r="J9" s="25">
        <f t="shared" si="2"/>
        <v>0.25</v>
      </c>
      <c r="K9" s="17">
        <f t="shared" si="3"/>
        <v>40</v>
      </c>
      <c r="L9" s="34">
        <v>120</v>
      </c>
      <c r="M9" s="17">
        <f t="shared" si="4"/>
        <v>160</v>
      </c>
      <c r="O9" s="2">
        <f t="shared" si="5"/>
        <v>19200</v>
      </c>
      <c r="P9" s="25">
        <f t="shared" si="6"/>
        <v>1</v>
      </c>
    </row>
    <row r="10" spans="1:16" x14ac:dyDescent="0.25">
      <c r="A10" s="3"/>
      <c r="B10" s="4" t="s">
        <v>42</v>
      </c>
      <c r="C10" s="4">
        <f>12*18</f>
        <v>216</v>
      </c>
      <c r="D10" s="16" t="s">
        <v>47</v>
      </c>
      <c r="E10" s="5">
        <v>45</v>
      </c>
      <c r="F10" s="5">
        <f t="shared" si="0"/>
        <v>9720</v>
      </c>
      <c r="G10" s="34"/>
      <c r="I10" s="2">
        <f t="shared" si="1"/>
        <v>0</v>
      </c>
      <c r="J10" s="25">
        <f t="shared" si="2"/>
        <v>0</v>
      </c>
      <c r="K10" s="17">
        <f t="shared" si="3"/>
        <v>0</v>
      </c>
      <c r="L10" s="34">
        <v>216</v>
      </c>
      <c r="M10" s="17">
        <f t="shared" si="4"/>
        <v>216</v>
      </c>
      <c r="O10" s="2">
        <f t="shared" si="5"/>
        <v>9720</v>
      </c>
      <c r="P10" s="25">
        <f t="shared" si="6"/>
        <v>1</v>
      </c>
    </row>
    <row r="11" spans="1:16" x14ac:dyDescent="0.25">
      <c r="A11" s="3"/>
      <c r="B11" s="4" t="s">
        <v>40</v>
      </c>
      <c r="C11" s="4">
        <v>150</v>
      </c>
      <c r="D11" s="16" t="s">
        <v>3</v>
      </c>
      <c r="E11" s="5">
        <v>1.5</v>
      </c>
      <c r="F11" s="5">
        <f t="shared" si="0"/>
        <v>225</v>
      </c>
      <c r="G11" s="34"/>
      <c r="I11" s="2">
        <f t="shared" si="1"/>
        <v>0</v>
      </c>
      <c r="J11" s="25">
        <f t="shared" si="2"/>
        <v>0</v>
      </c>
      <c r="K11" s="17">
        <f t="shared" si="3"/>
        <v>0</v>
      </c>
      <c r="L11" s="34">
        <v>150</v>
      </c>
      <c r="M11" s="17">
        <f t="shared" si="4"/>
        <v>150</v>
      </c>
      <c r="O11" s="2">
        <f t="shared" si="5"/>
        <v>225</v>
      </c>
      <c r="P11" s="25">
        <f t="shared" si="6"/>
        <v>1</v>
      </c>
    </row>
    <row r="12" spans="1:16" x14ac:dyDescent="0.25">
      <c r="A12" s="3"/>
      <c r="B12" s="4" t="s">
        <v>48</v>
      </c>
      <c r="C12" s="4">
        <v>325</v>
      </c>
      <c r="D12" s="16" t="s">
        <v>47</v>
      </c>
      <c r="E12" s="5">
        <v>30</v>
      </c>
      <c r="F12" s="5">
        <f t="shared" si="0"/>
        <v>9750</v>
      </c>
      <c r="G12" s="34"/>
      <c r="I12" s="2">
        <f t="shared" si="1"/>
        <v>0</v>
      </c>
      <c r="J12" s="25">
        <f t="shared" si="2"/>
        <v>0</v>
      </c>
      <c r="K12" s="17">
        <f t="shared" si="3"/>
        <v>0</v>
      </c>
      <c r="L12" s="34">
        <v>162.5</v>
      </c>
      <c r="M12" s="17">
        <f t="shared" si="4"/>
        <v>162.5</v>
      </c>
      <c r="O12" s="2">
        <f t="shared" si="5"/>
        <v>4875</v>
      </c>
      <c r="P12" s="25">
        <f t="shared" si="6"/>
        <v>0.5</v>
      </c>
    </row>
    <row r="13" spans="1:16" x14ac:dyDescent="0.25">
      <c r="A13" s="3"/>
      <c r="B13" s="4" t="s">
        <v>41</v>
      </c>
      <c r="C13" s="4">
        <v>216</v>
      </c>
      <c r="D13" s="16" t="s">
        <v>47</v>
      </c>
      <c r="E13" s="5">
        <v>40</v>
      </c>
      <c r="F13" s="5">
        <f t="shared" si="0"/>
        <v>8640</v>
      </c>
      <c r="G13" s="34"/>
      <c r="I13" s="2">
        <f t="shared" si="1"/>
        <v>0</v>
      </c>
      <c r="J13" s="25">
        <f t="shared" si="2"/>
        <v>0</v>
      </c>
      <c r="K13" s="17">
        <f t="shared" si="3"/>
        <v>0</v>
      </c>
      <c r="L13" s="34"/>
      <c r="M13" s="17">
        <f t="shared" si="4"/>
        <v>0</v>
      </c>
      <c r="O13" s="2">
        <f t="shared" si="5"/>
        <v>0</v>
      </c>
      <c r="P13" s="25">
        <f t="shared" si="6"/>
        <v>0</v>
      </c>
    </row>
    <row r="14" spans="1:16" x14ac:dyDescent="0.25">
      <c r="A14" s="3"/>
      <c r="B14" s="4" t="s">
        <v>43</v>
      </c>
      <c r="C14" s="4">
        <f>(C10+C13)</f>
        <v>432</v>
      </c>
      <c r="D14" s="16" t="s">
        <v>47</v>
      </c>
      <c r="E14" s="5">
        <v>12.5</v>
      </c>
      <c r="F14" s="5">
        <f t="shared" si="0"/>
        <v>5400</v>
      </c>
      <c r="G14" s="34"/>
      <c r="I14" s="2">
        <f t="shared" si="1"/>
        <v>0</v>
      </c>
      <c r="J14" s="25">
        <f t="shared" si="2"/>
        <v>0</v>
      </c>
      <c r="K14" s="17">
        <f t="shared" si="3"/>
        <v>0</v>
      </c>
      <c r="L14" s="34"/>
      <c r="M14" s="17">
        <f t="shared" si="4"/>
        <v>0</v>
      </c>
      <c r="O14" s="2">
        <f t="shared" si="5"/>
        <v>0</v>
      </c>
      <c r="P14" s="25">
        <f t="shared" si="6"/>
        <v>0</v>
      </c>
    </row>
    <row r="15" spans="1:16" x14ac:dyDescent="0.25">
      <c r="A15" s="3"/>
      <c r="B15" s="4"/>
      <c r="C15" s="4"/>
      <c r="D15" s="16"/>
      <c r="E15" s="5"/>
      <c r="F15" s="5">
        <f t="shared" si="0"/>
        <v>0</v>
      </c>
      <c r="G15" s="34"/>
      <c r="I15" s="2">
        <f t="shared" si="1"/>
        <v>0</v>
      </c>
      <c r="J15" s="25" t="e">
        <f t="shared" si="2"/>
        <v>#DIV/0!</v>
      </c>
      <c r="K15" s="17">
        <f t="shared" si="3"/>
        <v>0</v>
      </c>
      <c r="L15" s="34"/>
      <c r="M15" s="17">
        <f t="shared" si="4"/>
        <v>0</v>
      </c>
      <c r="O15" s="2">
        <f t="shared" si="5"/>
        <v>0</v>
      </c>
      <c r="P15" s="25" t="e">
        <f t="shared" si="6"/>
        <v>#DIV/0!</v>
      </c>
    </row>
    <row r="16" spans="1:16" x14ac:dyDescent="0.25">
      <c r="A16" s="3"/>
      <c r="B16" s="4"/>
      <c r="C16" s="4"/>
      <c r="D16" s="16"/>
      <c r="E16" s="5"/>
      <c r="F16" s="5">
        <f t="shared" si="0"/>
        <v>0</v>
      </c>
      <c r="G16" s="34"/>
      <c r="I16" s="2">
        <f t="shared" si="1"/>
        <v>0</v>
      </c>
      <c r="J16" s="25" t="e">
        <f t="shared" si="2"/>
        <v>#DIV/0!</v>
      </c>
      <c r="K16" s="17">
        <f t="shared" si="3"/>
        <v>0</v>
      </c>
      <c r="L16" s="34"/>
      <c r="M16" s="17">
        <f t="shared" si="4"/>
        <v>0</v>
      </c>
      <c r="O16" s="2">
        <f t="shared" si="5"/>
        <v>0</v>
      </c>
      <c r="P16" s="25" t="e">
        <f t="shared" si="6"/>
        <v>#DIV/0!</v>
      </c>
    </row>
    <row r="17" spans="1:16" x14ac:dyDescent="0.25">
      <c r="A17" s="3"/>
      <c r="B17" s="4"/>
      <c r="C17" s="4"/>
      <c r="D17" s="16"/>
      <c r="E17" s="5"/>
      <c r="F17" s="5">
        <f t="shared" si="0"/>
        <v>0</v>
      </c>
      <c r="G17" s="34"/>
      <c r="I17" s="2">
        <f t="shared" si="1"/>
        <v>0</v>
      </c>
      <c r="J17" s="25" t="e">
        <f t="shared" si="2"/>
        <v>#DIV/0!</v>
      </c>
      <c r="K17" s="17">
        <f t="shared" si="3"/>
        <v>0</v>
      </c>
      <c r="L17" s="34"/>
      <c r="M17" s="17">
        <f t="shared" si="4"/>
        <v>0</v>
      </c>
      <c r="O17" s="2">
        <f t="shared" si="5"/>
        <v>0</v>
      </c>
      <c r="P17" s="25" t="e">
        <f t="shared" si="6"/>
        <v>#DIV/0!</v>
      </c>
    </row>
    <row r="18" spans="1:16" x14ac:dyDescent="0.25">
      <c r="A18" s="3"/>
      <c r="B18" s="4"/>
      <c r="C18" s="4"/>
      <c r="D18" s="16"/>
      <c r="E18" s="5"/>
      <c r="F18" s="5">
        <f t="shared" si="0"/>
        <v>0</v>
      </c>
      <c r="G18" s="34"/>
      <c r="I18" s="2">
        <f t="shared" si="1"/>
        <v>0</v>
      </c>
      <c r="J18" s="25" t="e">
        <f t="shared" si="2"/>
        <v>#DIV/0!</v>
      </c>
      <c r="K18" s="17">
        <f t="shared" si="3"/>
        <v>0</v>
      </c>
      <c r="L18" s="34"/>
      <c r="M18" s="17">
        <f t="shared" si="4"/>
        <v>0</v>
      </c>
      <c r="O18" s="2">
        <f t="shared" si="5"/>
        <v>0</v>
      </c>
      <c r="P18" s="25" t="e">
        <f t="shared" si="6"/>
        <v>#DIV/0!</v>
      </c>
    </row>
    <row r="19" spans="1:16" x14ac:dyDescent="0.25">
      <c r="A19" s="3"/>
      <c r="B19" s="4"/>
      <c r="C19" s="4"/>
      <c r="D19" s="16"/>
      <c r="E19" s="5"/>
      <c r="F19" s="5">
        <f t="shared" si="0"/>
        <v>0</v>
      </c>
      <c r="G19" s="34"/>
      <c r="I19" s="2">
        <f t="shared" si="1"/>
        <v>0</v>
      </c>
      <c r="J19" s="25" t="e">
        <f t="shared" si="2"/>
        <v>#DIV/0!</v>
      </c>
      <c r="K19" s="17">
        <f t="shared" si="3"/>
        <v>0</v>
      </c>
      <c r="L19" s="34"/>
      <c r="M19" s="17">
        <f t="shared" si="4"/>
        <v>0</v>
      </c>
      <c r="O19" s="2">
        <f t="shared" si="5"/>
        <v>0</v>
      </c>
      <c r="P19" s="25" t="e">
        <f t="shared" si="6"/>
        <v>#DIV/0!</v>
      </c>
    </row>
    <row r="20" spans="1:16" x14ac:dyDescent="0.25">
      <c r="A20" s="3"/>
      <c r="B20" s="4"/>
      <c r="C20" s="4"/>
      <c r="D20" s="16"/>
      <c r="E20" s="5"/>
      <c r="F20" s="5">
        <f t="shared" si="0"/>
        <v>0</v>
      </c>
      <c r="G20" s="34"/>
      <c r="I20" s="2">
        <f t="shared" si="1"/>
        <v>0</v>
      </c>
      <c r="J20" s="25" t="e">
        <f t="shared" si="2"/>
        <v>#DIV/0!</v>
      </c>
      <c r="K20" s="17">
        <f t="shared" si="3"/>
        <v>0</v>
      </c>
      <c r="L20" s="34"/>
      <c r="M20" s="17">
        <f t="shared" si="4"/>
        <v>0</v>
      </c>
      <c r="O20" s="2">
        <f t="shared" si="5"/>
        <v>0</v>
      </c>
      <c r="P20" s="25" t="e">
        <f t="shared" si="6"/>
        <v>#DIV/0!</v>
      </c>
    </row>
    <row r="21" spans="1:16" x14ac:dyDescent="0.25">
      <c r="A21" s="3"/>
      <c r="B21" s="4"/>
      <c r="C21" s="4"/>
      <c r="D21" s="16"/>
      <c r="E21" s="4"/>
      <c r="F21" s="5">
        <f t="shared" si="0"/>
        <v>0</v>
      </c>
      <c r="G21" s="34"/>
      <c r="I21" s="2">
        <f t="shared" si="1"/>
        <v>0</v>
      </c>
      <c r="J21" s="25" t="e">
        <f t="shared" si="2"/>
        <v>#DIV/0!</v>
      </c>
      <c r="K21" s="17">
        <f t="shared" si="3"/>
        <v>0</v>
      </c>
      <c r="L21" s="34"/>
      <c r="M21" s="17">
        <f t="shared" si="4"/>
        <v>0</v>
      </c>
      <c r="O21" s="2">
        <f t="shared" si="5"/>
        <v>0</v>
      </c>
      <c r="P21" s="25" t="e">
        <f t="shared" si="6"/>
        <v>#DIV/0!</v>
      </c>
    </row>
    <row r="22" spans="1:16" x14ac:dyDescent="0.25">
      <c r="A22" s="3"/>
      <c r="B22" s="4"/>
      <c r="C22" s="4"/>
      <c r="D22" s="16"/>
      <c r="E22" s="4"/>
      <c r="F22" s="5">
        <f t="shared" si="0"/>
        <v>0</v>
      </c>
      <c r="G22" s="34"/>
      <c r="I22" s="2">
        <f t="shared" si="1"/>
        <v>0</v>
      </c>
      <c r="J22" s="25" t="e">
        <f t="shared" si="2"/>
        <v>#DIV/0!</v>
      </c>
      <c r="K22" s="17">
        <f t="shared" si="3"/>
        <v>0</v>
      </c>
      <c r="L22" s="34"/>
      <c r="M22" s="17">
        <f t="shared" si="4"/>
        <v>0</v>
      </c>
      <c r="O22" s="2">
        <f t="shared" si="5"/>
        <v>0</v>
      </c>
      <c r="P22" s="25" t="e">
        <f t="shared" si="6"/>
        <v>#DIV/0!</v>
      </c>
    </row>
    <row r="23" spans="1:16" x14ac:dyDescent="0.25">
      <c r="A23" s="3"/>
      <c r="B23" s="4"/>
      <c r="C23" s="4"/>
      <c r="D23" s="16"/>
      <c r="E23" s="4"/>
      <c r="F23" s="5">
        <f t="shared" si="0"/>
        <v>0</v>
      </c>
      <c r="G23" s="34"/>
      <c r="I23" s="2">
        <f t="shared" si="1"/>
        <v>0</v>
      </c>
      <c r="J23" s="25" t="e">
        <f t="shared" si="2"/>
        <v>#DIV/0!</v>
      </c>
      <c r="K23" s="17">
        <f t="shared" si="3"/>
        <v>0</v>
      </c>
      <c r="L23" s="34"/>
      <c r="M23" s="17">
        <f t="shared" si="4"/>
        <v>0</v>
      </c>
      <c r="O23" s="2">
        <f t="shared" si="5"/>
        <v>0</v>
      </c>
      <c r="P23" s="25" t="e">
        <f t="shared" si="6"/>
        <v>#DIV/0!</v>
      </c>
    </row>
    <row r="24" spans="1:16" x14ac:dyDescent="0.25">
      <c r="A24" s="3"/>
      <c r="B24" s="4"/>
      <c r="C24" s="4"/>
      <c r="D24" s="16"/>
      <c r="E24" s="4"/>
      <c r="F24" s="5">
        <f t="shared" si="0"/>
        <v>0</v>
      </c>
      <c r="G24" s="34"/>
      <c r="I24" s="2">
        <f t="shared" si="1"/>
        <v>0</v>
      </c>
      <c r="J24" s="25" t="e">
        <f t="shared" si="2"/>
        <v>#DIV/0!</v>
      </c>
      <c r="K24" s="17">
        <f t="shared" si="3"/>
        <v>0</v>
      </c>
      <c r="L24" s="34"/>
      <c r="M24" s="17">
        <f t="shared" si="4"/>
        <v>0</v>
      </c>
      <c r="O24" s="2">
        <f t="shared" si="5"/>
        <v>0</v>
      </c>
      <c r="P24" s="25" t="e">
        <f t="shared" si="6"/>
        <v>#DIV/0!</v>
      </c>
    </row>
    <row r="25" spans="1:16" x14ac:dyDescent="0.25">
      <c r="A25" s="27"/>
      <c r="B25" s="28"/>
      <c r="C25" s="28"/>
      <c r="D25" s="36" t="s">
        <v>21</v>
      </c>
      <c r="E25" s="37"/>
      <c r="F25" s="38"/>
      <c r="G25" s="30"/>
      <c r="H25" s="31"/>
      <c r="I25" s="32">
        <f>SUM(I7:I24)</f>
        <v>26712.5</v>
      </c>
      <c r="L25" s="30" t="s">
        <v>34</v>
      </c>
      <c r="M25" s="30"/>
      <c r="N25" s="31"/>
      <c r="O25" s="32">
        <f>SUM(O7:O24)</f>
        <v>55932.5</v>
      </c>
    </row>
    <row r="26" spans="1:16" x14ac:dyDescent="0.25">
      <c r="D26" s="42" t="s">
        <v>19</v>
      </c>
      <c r="E26" s="43"/>
      <c r="F26" s="44"/>
      <c r="H26" s="26">
        <v>0.02</v>
      </c>
      <c r="I26" s="5">
        <f>(I25*H26)</f>
        <v>534.25</v>
      </c>
      <c r="L26" s="42" t="s">
        <v>19</v>
      </c>
      <c r="M26" s="43"/>
      <c r="N26" s="44"/>
      <c r="O26" s="5">
        <f>(O25*H$26)</f>
        <v>1118.6500000000001</v>
      </c>
    </row>
    <row r="27" spans="1:16" x14ac:dyDescent="0.25">
      <c r="D27" s="42" t="s">
        <v>20</v>
      </c>
      <c r="E27" s="43"/>
      <c r="F27" s="44"/>
      <c r="H27" s="26">
        <v>0.04</v>
      </c>
      <c r="I27" s="5">
        <f>(I25*H27)</f>
        <v>1068.5</v>
      </c>
      <c r="L27" s="42" t="s">
        <v>20</v>
      </c>
      <c r="M27" s="43"/>
      <c r="N27" s="44"/>
      <c r="O27" s="5">
        <f>(O25*H$27)</f>
        <v>2237.3000000000002</v>
      </c>
    </row>
    <row r="28" spans="1:16" x14ac:dyDescent="0.25">
      <c r="B28" s="35"/>
      <c r="D28" s="39" t="s">
        <v>22</v>
      </c>
      <c r="E28" s="40"/>
      <c r="F28" s="41"/>
      <c r="I28" s="29">
        <f>SUM(I25:I27)</f>
        <v>28315.25</v>
      </c>
      <c r="L28" s="46" t="s">
        <v>33</v>
      </c>
      <c r="M28" s="46"/>
      <c r="N28" s="46"/>
      <c r="O28" s="5">
        <f>(I28)</f>
        <v>28315.25</v>
      </c>
    </row>
    <row r="29" spans="1:16" x14ac:dyDescent="0.25">
      <c r="A29" s="1">
        <v>5000</v>
      </c>
      <c r="B29">
        <f>(A29*0.21)</f>
        <v>1050</v>
      </c>
      <c r="D29" s="42" t="s">
        <v>23</v>
      </c>
      <c r="E29" s="43"/>
      <c r="F29" s="44"/>
      <c r="H29" s="26">
        <v>0.21</v>
      </c>
      <c r="I29" s="5">
        <f>(I28*H29)</f>
        <v>5946.2024999999994</v>
      </c>
      <c r="L29" s="39" t="s">
        <v>22</v>
      </c>
      <c r="M29" s="40"/>
      <c r="N29" s="41"/>
      <c r="O29" s="29">
        <f>(O25+O26+O27)-O28</f>
        <v>30973.200000000004</v>
      </c>
    </row>
    <row r="30" spans="1:16" ht="18.75" x14ac:dyDescent="0.3">
      <c r="A30" s="1">
        <v>6000</v>
      </c>
      <c r="B30">
        <f>(A30*0.21)</f>
        <v>1260</v>
      </c>
      <c r="D30" s="39" t="s">
        <v>24</v>
      </c>
      <c r="E30" s="40"/>
      <c r="F30" s="41"/>
      <c r="I30" s="33">
        <f>SUM(I28:I29)</f>
        <v>34261.452499999999</v>
      </c>
      <c r="L30" s="42" t="s">
        <v>23</v>
      </c>
      <c r="M30" s="43"/>
      <c r="N30" s="44"/>
      <c r="O30" s="5">
        <f>(O29*H29)</f>
        <v>6504.3720000000003</v>
      </c>
    </row>
    <row r="31" spans="1:16" ht="18.75" x14ac:dyDescent="0.3">
      <c r="B31">
        <f>(B30-B29)</f>
        <v>210</v>
      </c>
      <c r="D31" s="47"/>
      <c r="E31" s="47"/>
      <c r="F31" s="47"/>
      <c r="L31" s="45" t="s">
        <v>24</v>
      </c>
      <c r="M31" s="45"/>
      <c r="N31" s="45"/>
      <c r="O31" s="33">
        <f>SUM(O29:O30)</f>
        <v>37477.572000000007</v>
      </c>
    </row>
  </sheetData>
  <mergeCells count="13">
    <mergeCell ref="D25:F25"/>
    <mergeCell ref="L29:N29"/>
    <mergeCell ref="L30:N30"/>
    <mergeCell ref="L31:N31"/>
    <mergeCell ref="L28:N28"/>
    <mergeCell ref="L26:N26"/>
    <mergeCell ref="L27:N27"/>
    <mergeCell ref="D26:F26"/>
    <mergeCell ref="D27:F27"/>
    <mergeCell ref="D28:F28"/>
    <mergeCell ref="D29:F29"/>
    <mergeCell ref="D30:F30"/>
    <mergeCell ref="D31:F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Da Vinci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Gulden</dc:creator>
  <cp:lastModifiedBy>Jos Gulden</cp:lastModifiedBy>
  <dcterms:created xsi:type="dcterms:W3CDTF">2015-06-03T09:10:59Z</dcterms:created>
  <dcterms:modified xsi:type="dcterms:W3CDTF">2016-01-21T08:57:39Z</dcterms:modified>
</cp:coreProperties>
</file>